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30" windowWidth="14355" windowHeight="6210"/>
  </bookViews>
  <sheets>
    <sheet name="Sheet1" sheetId="1" r:id="rId1"/>
    <sheet name="Sheet2" sheetId="2" r:id="rId2"/>
    <sheet name="Sheet3" sheetId="3" r:id="rId3"/>
  </sheets>
  <definedNames>
    <definedName name="_xlnm.Print_Area" localSheetId="0">Sheet1!$B$1:$G$39</definedName>
    <definedName name="solver_eng" localSheetId="0" hidden="1">1</definedName>
    <definedName name="solver_neg" localSheetId="0" hidden="1">1</definedName>
    <definedName name="solver_num" localSheetId="0" hidden="1">0</definedName>
    <definedName name="solver_opt" localSheetId="0" hidden="1">Sheet1!#REF!</definedName>
    <definedName name="solver_typ" localSheetId="0" hidden="1">1</definedName>
    <definedName name="solver_val" localSheetId="0" hidden="1">0</definedName>
    <definedName name="solver_ver" localSheetId="0" hidden="1">3</definedName>
  </definedNames>
  <calcPr calcId="144525"/>
</workbook>
</file>

<file path=xl/calcChain.xml><?xml version="1.0" encoding="utf-8"?>
<calcChain xmlns="http://schemas.openxmlformats.org/spreadsheetml/2006/main">
  <c r="C31" i="1" l="1"/>
  <c r="C15" i="1"/>
  <c r="D36" i="1"/>
  <c r="C32" i="1"/>
  <c r="C16" i="1"/>
  <c r="D19" i="1"/>
  <c r="D37" i="1" l="1"/>
</calcChain>
</file>

<file path=xl/sharedStrings.xml><?xml version="1.0" encoding="utf-8"?>
<sst xmlns="http://schemas.openxmlformats.org/spreadsheetml/2006/main" count="49" uniqueCount="27">
  <si>
    <t>Input data:</t>
  </si>
  <si>
    <t>e.g. enter "6.375%" as "6.375"</t>
  </si>
  <si>
    <t>Results:</t>
  </si>
  <si>
    <t>www.markets-international.com                                             Copyright:  Markets International Ltd</t>
  </si>
  <si>
    <t>Annuities</t>
  </si>
  <si>
    <t>Number of payments per year</t>
  </si>
  <si>
    <t>e.g. enter "1" for annual, "12" for monthly etc.</t>
  </si>
  <si>
    <t>Number of years</t>
  </si>
  <si>
    <t>Initial cost to purchase the annuity</t>
  </si>
  <si>
    <t xml:space="preserve">First payment from the annuity </t>
  </si>
  <si>
    <t>Are payments at the start or end of each period?</t>
  </si>
  <si>
    <t>Ignore this number for a perpetual annuity</t>
  </si>
  <si>
    <t>Is the annuity a perpetual?</t>
  </si>
  <si>
    <t>NO</t>
  </si>
  <si>
    <t>END</t>
  </si>
  <si>
    <t>What is the initial cost of an annuity, for a given income stream?</t>
  </si>
  <si>
    <t>What is the income stream from an annuity, given the initial cost?</t>
  </si>
  <si>
    <t>The first income payment from the annuity</t>
  </si>
  <si>
    <t>The second income payment from the annuity</t>
  </si>
  <si>
    <t>Choose "NO" or "YES"</t>
  </si>
  <si>
    <t>Choose "END" or "START"</t>
  </si>
  <si>
    <t>YES</t>
  </si>
  <si>
    <t>START</t>
  </si>
  <si>
    <r>
      <t xml:space="preserve">(Do </t>
    </r>
    <r>
      <rPr>
        <b/>
        <sz val="11"/>
        <color theme="1"/>
        <rFont val="Calibri"/>
        <family val="2"/>
        <scheme val="minor"/>
      </rPr>
      <t>not</t>
    </r>
    <r>
      <rPr>
        <sz val="11"/>
        <color theme="1"/>
        <rFont val="Calibri"/>
        <family val="2"/>
        <scheme val="minor"/>
      </rPr>
      <t xml:space="preserve"> delete this part of the spreadsheet!)</t>
    </r>
  </si>
  <si>
    <t>Notes:</t>
  </si>
  <si>
    <t>For example, a growth rate of 3% per year which assumes compounding 12 times per year means a growth rate of 0.25% each month.</t>
  </si>
  <si>
    <t xml:space="preserve">Markets International Ltd gives no warranty of any kind as to the accuracy, usefulness or safety of this spreadsheet.
All copyright belongs to Markets International Ltd. and usage is strictly limited to your personal use only
You may not distribute or publish any part of the spreadsheet in any way.
Anyone using this spreadsheet agrees to these terms and conditions by so doing.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</si>
</sst>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0.000%"/>
  </numFmts>
  <fonts count="15" x14ac:knownFonts="1">
    <font>
      <sz val="11"/>
      <color theme="1"/>
      <name val="Calibri"/>
      <family val="2"/>
      <scheme val="minor"/>
    </font>
    <font>
      <b/>
      <u/>
      <sz val="11"/>
      <color theme="1"/>
      <name val="Calibri"/>
      <family val="2"/>
      <scheme val="minor"/>
    </font>
    <font>
      <sz val="11"/>
      <color rgb="FF3F3F76"/>
      <name val="Calibri"/>
      <family val="2"/>
      <scheme val="minor"/>
    </font>
    <font>
      <b/>
      <u/>
      <sz val="16"/>
      <color theme="1"/>
      <name val="Calibri"/>
      <family val="2"/>
      <scheme val="minor"/>
    </font>
    <font>
      <b/>
      <sz val="11"/>
      <color rgb="FFFF0000"/>
      <name val="Calibri"/>
      <family val="2"/>
      <scheme val="minor"/>
    </font>
    <font>
      <sz val="11"/>
      <color theme="1"/>
      <name val="Calibri"/>
      <family val="2"/>
      <scheme val="minor"/>
    </font>
    <font>
      <sz val="11"/>
      <name val="Calibri"/>
      <family val="2"/>
      <scheme val="minor"/>
    </font>
    <font>
      <b/>
      <sz val="16"/>
      <color rgb="FFFF0000"/>
      <name val="Calibri"/>
      <family val="2"/>
      <scheme val="minor"/>
    </font>
    <font>
      <sz val="11"/>
      <color theme="10"/>
      <name val="Calibri"/>
      <family val="2"/>
      <scheme val="minor"/>
    </font>
    <font>
      <sz val="11"/>
      <color rgb="FF0070C0"/>
      <name val="Calibri"/>
      <family val="2"/>
      <scheme val="minor"/>
    </font>
    <font>
      <i/>
      <sz val="11"/>
      <name val="Calibri"/>
      <family val="2"/>
      <scheme val="minor"/>
    </font>
    <font>
      <b/>
      <sz val="14"/>
      <name val="Calibri"/>
      <family val="2"/>
      <scheme val="minor"/>
    </font>
    <font>
      <b/>
      <sz val="11"/>
      <color theme="1"/>
      <name val="Calibri"/>
      <family val="2"/>
      <scheme val="minor"/>
    </font>
    <font>
      <i/>
      <sz val="11"/>
      <color theme="1"/>
      <name val="Calibri"/>
      <family val="2"/>
      <scheme val="minor"/>
    </font>
    <font>
      <b/>
      <sz val="11"/>
      <color rgb="FF000000"/>
      <name val="Calibri"/>
      <family val="2"/>
    </font>
  </fonts>
  <fills count="7">
    <fill>
      <patternFill patternType="none"/>
    </fill>
    <fill>
      <patternFill patternType="gray125"/>
    </fill>
    <fill>
      <patternFill patternType="solid">
        <fgColor rgb="FFFFCC99"/>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rgb="FFFFFF00"/>
        <bgColor indexed="64"/>
      </patternFill>
    </fill>
  </fills>
  <borders count="16">
    <border>
      <left/>
      <right/>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2">
    <xf numFmtId="0" fontId="0" fillId="0" borderId="0"/>
    <xf numFmtId="0" fontId="2" fillId="2" borderId="1" applyNumberFormat="0" applyAlignment="0" applyProtection="0"/>
    <xf numFmtId="0" fontId="4" fillId="4" borderId="0"/>
    <xf numFmtId="0" fontId="7" fillId="3" borderId="0"/>
    <xf numFmtId="0" fontId="5" fillId="3" borderId="0"/>
    <xf numFmtId="0" fontId="10" fillId="3" borderId="0"/>
    <xf numFmtId="0" fontId="11" fillId="3" borderId="10" applyBorder="0"/>
    <xf numFmtId="0" fontId="9" fillId="4" borderId="0">
      <protection locked="0"/>
    </xf>
    <xf numFmtId="0" fontId="3" fillId="3" borderId="0"/>
    <xf numFmtId="0" fontId="8" fillId="3" borderId="0"/>
    <xf numFmtId="44" fontId="5" fillId="0" borderId="0" applyFont="0" applyFill="0" applyBorder="0" applyAlignment="0" applyProtection="0"/>
    <xf numFmtId="0" fontId="6" fillId="4" borderId="0"/>
  </cellStyleXfs>
  <cellXfs count="52">
    <xf numFmtId="0" fontId="0" fillId="0" borderId="0" xfId="0"/>
    <xf numFmtId="0" fontId="1" fillId="0" borderId="0" xfId="0" applyFont="1"/>
    <xf numFmtId="0" fontId="0" fillId="0" borderId="0" xfId="0" applyFont="1"/>
    <xf numFmtId="0" fontId="0" fillId="0" borderId="0" xfId="0"/>
    <xf numFmtId="0" fontId="5" fillId="3" borderId="0" xfId="4" applyBorder="1"/>
    <xf numFmtId="0" fontId="5" fillId="3" borderId="2" xfId="4" applyBorder="1"/>
    <xf numFmtId="0" fontId="5" fillId="3" borderId="3" xfId="4" applyBorder="1"/>
    <xf numFmtId="0" fontId="5" fillId="3" borderId="4" xfId="4" applyBorder="1"/>
    <xf numFmtId="0" fontId="5" fillId="3" borderId="5" xfId="4" applyBorder="1"/>
    <xf numFmtId="0" fontId="7" fillId="3" borderId="0" xfId="3" applyBorder="1"/>
    <xf numFmtId="0" fontId="5" fillId="3" borderId="6" xfId="4" applyBorder="1"/>
    <xf numFmtId="0" fontId="5" fillId="3" borderId="7" xfId="4" applyBorder="1"/>
    <xf numFmtId="0" fontId="5" fillId="3" borderId="8" xfId="4" applyBorder="1"/>
    <xf numFmtId="0" fontId="8" fillId="3" borderId="8" xfId="9" applyBorder="1"/>
    <xf numFmtId="0" fontId="3" fillId="3" borderId="3" xfId="8" applyBorder="1"/>
    <xf numFmtId="0" fontId="10" fillId="3" borderId="6" xfId="5" applyFont="1" applyBorder="1"/>
    <xf numFmtId="0" fontId="6" fillId="4" borderId="2" xfId="11" applyBorder="1"/>
    <xf numFmtId="0" fontId="6" fillId="4" borderId="7" xfId="11" applyBorder="1"/>
    <xf numFmtId="0" fontId="6" fillId="4" borderId="11" xfId="11" applyBorder="1"/>
    <xf numFmtId="0" fontId="13" fillId="3" borderId="6" xfId="4" applyFont="1" applyBorder="1"/>
    <xf numFmtId="4" fontId="4" fillId="4" borderId="12" xfId="2" applyNumberFormat="1" applyBorder="1" applyProtection="1"/>
    <xf numFmtId="4" fontId="4" fillId="4" borderId="4" xfId="2" applyNumberFormat="1" applyBorder="1" applyProtection="1"/>
    <xf numFmtId="4" fontId="4" fillId="4" borderId="9" xfId="2" applyNumberFormat="1" applyBorder="1" applyProtection="1"/>
    <xf numFmtId="0" fontId="0" fillId="5" borderId="14" xfId="0" applyFill="1" applyBorder="1"/>
    <xf numFmtId="0" fontId="6" fillId="4" borderId="0" xfId="11" applyBorder="1"/>
    <xf numFmtId="164" fontId="9" fillId="4" borderId="0" xfId="7" applyNumberFormat="1" applyBorder="1" applyAlignment="1" applyProtection="1">
      <alignment horizontal="right"/>
      <protection locked="0"/>
    </xf>
    <xf numFmtId="3" fontId="9" fillId="4" borderId="0" xfId="7" applyNumberFormat="1" applyBorder="1" applyProtection="1">
      <protection locked="0"/>
    </xf>
    <xf numFmtId="4" fontId="9" fillId="4" borderId="0" xfId="7" applyNumberFormat="1" applyBorder="1" applyProtection="1">
      <protection locked="0"/>
    </xf>
    <xf numFmtId="164" fontId="9" fillId="4" borderId="0" xfId="7" applyNumberFormat="1" applyBorder="1" applyProtection="1">
      <protection locked="0"/>
    </xf>
    <xf numFmtId="0" fontId="10" fillId="3" borderId="9" xfId="5" applyFont="1" applyBorder="1"/>
    <xf numFmtId="0" fontId="0" fillId="5" borderId="13" xfId="0" applyFont="1" applyFill="1" applyBorder="1"/>
    <xf numFmtId="0" fontId="0" fillId="5" borderId="15" xfId="0" applyFill="1" applyBorder="1"/>
    <xf numFmtId="0" fontId="11" fillId="3" borderId="0" xfId="6" applyBorder="1" applyAlignment="1">
      <alignment horizontal="right"/>
    </xf>
    <xf numFmtId="0" fontId="12" fillId="6" borderId="13" xfId="0" applyFont="1" applyFill="1" applyBorder="1" applyAlignment="1"/>
    <xf numFmtId="0" fontId="0" fillId="0" borderId="0" xfId="0" applyFont="1" applyFill="1" applyBorder="1"/>
    <xf numFmtId="0" fontId="0" fillId="0" borderId="0" xfId="0" applyFill="1" applyBorder="1"/>
    <xf numFmtId="0" fontId="12" fillId="6" borderId="4" xfId="0" applyFont="1" applyFill="1" applyBorder="1" applyAlignment="1"/>
    <xf numFmtId="0" fontId="0" fillId="6" borderId="14" xfId="0" applyFont="1" applyFill="1" applyBorder="1" applyAlignment="1">
      <alignment wrapText="1"/>
    </xf>
    <xf numFmtId="0" fontId="0" fillId="0" borderId="14" xfId="0" applyBorder="1" applyAlignment="1">
      <alignment wrapText="1"/>
    </xf>
    <xf numFmtId="0" fontId="0" fillId="0" borderId="15" xfId="0" applyBorder="1" applyAlignment="1">
      <alignment wrapText="1"/>
    </xf>
    <xf numFmtId="0" fontId="0" fillId="6" borderId="6" xfId="0" applyFont="1" applyFill="1" applyBorder="1" applyAlignment="1">
      <alignment wrapText="1"/>
    </xf>
    <xf numFmtId="0" fontId="0" fillId="0" borderId="6" xfId="0" applyBorder="1" applyAlignment="1">
      <alignment wrapText="1"/>
    </xf>
    <xf numFmtId="0" fontId="0" fillId="0" borderId="9" xfId="0" applyBorder="1" applyAlignment="1">
      <alignment wrapText="1"/>
    </xf>
    <xf numFmtId="0" fontId="14" fillId="5" borderId="2" xfId="0" applyFont="1" applyFill="1" applyBorder="1" applyAlignment="1">
      <alignment horizontal="center" vertical="top" wrapText="1"/>
    </xf>
    <xf numFmtId="0" fontId="14" fillId="5" borderId="3" xfId="0" applyFont="1" applyFill="1" applyBorder="1" applyAlignment="1">
      <alignment horizontal="center" vertical="top"/>
    </xf>
    <xf numFmtId="0" fontId="14" fillId="5" borderId="4" xfId="0" applyFont="1" applyFill="1" applyBorder="1" applyAlignment="1">
      <alignment horizontal="center" vertical="top"/>
    </xf>
    <xf numFmtId="0" fontId="14" fillId="5" borderId="5" xfId="0" applyFont="1" applyFill="1" applyBorder="1" applyAlignment="1">
      <alignment horizontal="center" vertical="top"/>
    </xf>
    <xf numFmtId="0" fontId="14" fillId="5" borderId="0" xfId="0" applyFont="1" applyFill="1" applyBorder="1" applyAlignment="1">
      <alignment horizontal="center" vertical="top"/>
    </xf>
    <xf numFmtId="0" fontId="14" fillId="5" borderId="6" xfId="0" applyFont="1" applyFill="1" applyBorder="1" applyAlignment="1">
      <alignment horizontal="center" vertical="top"/>
    </xf>
    <xf numFmtId="0" fontId="14" fillId="5" borderId="7" xfId="0" applyFont="1" applyFill="1" applyBorder="1" applyAlignment="1">
      <alignment horizontal="center" vertical="top"/>
    </xf>
    <xf numFmtId="0" fontId="14" fillId="5" borderId="8" xfId="0" applyFont="1" applyFill="1" applyBorder="1" applyAlignment="1">
      <alignment horizontal="center" vertical="top"/>
    </xf>
    <xf numFmtId="0" fontId="14" fillId="5" borderId="9" xfId="0" applyFont="1" applyFill="1" applyBorder="1" applyAlignment="1">
      <alignment horizontal="center" vertical="top"/>
    </xf>
  </cellXfs>
  <cellStyles count="12">
    <cellStyle name="Background" xfId="4"/>
    <cellStyle name="Comment" xfId="5"/>
    <cellStyle name="Currency" xfId="10" builtinId="4" customBuiltin="1"/>
    <cellStyle name="Input" xfId="1" builtinId="20" hidden="1"/>
    <cellStyle name="Inputs" xfId="7"/>
    <cellStyle name="markets" xfId="9"/>
    <cellStyle name="Normal" xfId="0" builtinId="0"/>
    <cellStyle name="Question" xfId="3"/>
    <cellStyle name="Results" xfId="2"/>
    <cellStyle name="Subheadings" xfId="6"/>
    <cellStyle name="Tables" xfId="11"/>
    <cellStyle name="Titles" xfId="8"/>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markets-international.com/" TargetMode="External"/><Relationship Id="rId1" Type="http://schemas.openxmlformats.org/officeDocument/2006/relationships/hyperlink" Target="http://www.markets-internationa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45"/>
  <sheetViews>
    <sheetView tabSelected="1" zoomScaleNormal="100" workbookViewId="0">
      <selection activeCell="D10" sqref="D10"/>
    </sheetView>
  </sheetViews>
  <sheetFormatPr defaultRowHeight="15" x14ac:dyDescent="0.25"/>
  <cols>
    <col min="1" max="1" width="3.42578125" customWidth="1"/>
    <col min="3" max="3" width="71.42578125" customWidth="1"/>
    <col min="4" max="4" width="17.140625" customWidth="1"/>
    <col min="5" max="5" width="5" customWidth="1"/>
    <col min="6" max="6" width="42.7109375" customWidth="1"/>
    <col min="7" max="7" width="40.28515625" customWidth="1"/>
    <col min="8" max="8" width="36.140625" bestFit="1" customWidth="1"/>
  </cols>
  <sheetData>
    <row r="1" spans="2:7" s="3" customFormat="1" x14ac:dyDescent="0.25">
      <c r="B1" s="43" t="s">
        <v>26</v>
      </c>
      <c r="C1" s="44"/>
      <c r="D1" s="44"/>
      <c r="E1" s="44"/>
      <c r="F1" s="45"/>
    </row>
    <row r="2" spans="2:7" s="3" customFormat="1" x14ac:dyDescent="0.25">
      <c r="B2" s="46"/>
      <c r="C2" s="47"/>
      <c r="D2" s="47"/>
      <c r="E2" s="47"/>
      <c r="F2" s="48"/>
    </row>
    <row r="3" spans="2:7" s="3" customFormat="1" x14ac:dyDescent="0.25">
      <c r="B3" s="46"/>
      <c r="C3" s="47"/>
      <c r="D3" s="47"/>
      <c r="E3" s="47"/>
      <c r="F3" s="48"/>
    </row>
    <row r="4" spans="2:7" s="3" customFormat="1" ht="15.75" thickBot="1" x14ac:dyDescent="0.3">
      <c r="B4" s="49"/>
      <c r="C4" s="50"/>
      <c r="D4" s="50"/>
      <c r="E4" s="50"/>
      <c r="F4" s="51"/>
    </row>
    <row r="5" spans="2:7" s="2" customFormat="1" ht="15.75" thickBot="1" x14ac:dyDescent="0.3">
      <c r="C5" s="1"/>
      <c r="D5" s="3"/>
      <c r="G5" s="3"/>
    </row>
    <row r="6" spans="2:7" s="2" customFormat="1" ht="21" x14ac:dyDescent="0.35">
      <c r="B6" s="5"/>
      <c r="C6" s="14" t="s">
        <v>4</v>
      </c>
      <c r="D6" s="6"/>
      <c r="E6" s="6"/>
      <c r="F6" s="7"/>
      <c r="G6" s="33" t="s">
        <v>24</v>
      </c>
    </row>
    <row r="7" spans="2:7" s="2" customFormat="1" ht="21" x14ac:dyDescent="0.35">
      <c r="B7" s="8"/>
      <c r="C7" s="9" t="s">
        <v>15</v>
      </c>
      <c r="D7" s="4"/>
      <c r="E7" s="4"/>
      <c r="F7" s="10"/>
      <c r="G7" s="37" t="s">
        <v>25</v>
      </c>
    </row>
    <row r="8" spans="2:7" x14ac:dyDescent="0.25">
      <c r="B8" s="8"/>
      <c r="C8" s="4"/>
      <c r="D8" s="4"/>
      <c r="E8" s="4"/>
      <c r="F8" s="10"/>
      <c r="G8" s="38"/>
    </row>
    <row r="9" spans="2:7" ht="18.75" x14ac:dyDescent="0.3">
      <c r="B9" s="8"/>
      <c r="C9" s="4"/>
      <c r="D9" s="32" t="s">
        <v>0</v>
      </c>
      <c r="E9" s="4"/>
      <c r="F9" s="10"/>
      <c r="G9" s="38"/>
    </row>
    <row r="10" spans="2:7" s="3" customFormat="1" ht="15.75" thickBot="1" x14ac:dyDescent="0.3">
      <c r="B10" s="8"/>
      <c r="C10" s="24" t="s">
        <v>12</v>
      </c>
      <c r="D10" s="25" t="s">
        <v>13</v>
      </c>
      <c r="E10" s="4"/>
      <c r="F10" s="15" t="s">
        <v>19</v>
      </c>
      <c r="G10" s="39"/>
    </row>
    <row r="11" spans="2:7" x14ac:dyDescent="0.25">
      <c r="B11" s="8"/>
      <c r="C11" s="24" t="s">
        <v>7</v>
      </c>
      <c r="D11" s="26">
        <v>10</v>
      </c>
      <c r="E11" s="4"/>
      <c r="F11" s="19" t="s">
        <v>11</v>
      </c>
    </row>
    <row r="12" spans="2:7" x14ac:dyDescent="0.25">
      <c r="B12" s="8"/>
      <c r="C12" s="24" t="s">
        <v>5</v>
      </c>
      <c r="D12" s="26">
        <v>1</v>
      </c>
      <c r="E12" s="4"/>
      <c r="F12" s="15" t="s">
        <v>6</v>
      </c>
    </row>
    <row r="13" spans="2:7" x14ac:dyDescent="0.25">
      <c r="B13" s="8"/>
      <c r="C13" s="24" t="s">
        <v>10</v>
      </c>
      <c r="D13" s="25" t="s">
        <v>14</v>
      </c>
      <c r="E13" s="4"/>
      <c r="F13" s="15" t="s">
        <v>20</v>
      </c>
    </row>
    <row r="14" spans="2:7" x14ac:dyDescent="0.25">
      <c r="B14" s="8"/>
      <c r="C14" s="24" t="s">
        <v>9</v>
      </c>
      <c r="D14" s="27">
        <v>5000</v>
      </c>
      <c r="E14" s="4"/>
      <c r="F14" s="10"/>
      <c r="G14" s="3"/>
    </row>
    <row r="15" spans="2:7" x14ac:dyDescent="0.25">
      <c r="B15" s="8"/>
      <c r="C15" s="24" t="str">
        <f>CONCATENATE("Growth rate per year of the payments (assumes compounding ",TEXT(D12,"#")," times per year)")</f>
        <v>Growth rate per year of the payments (assumes compounding 1 times per year)</v>
      </c>
      <c r="D15" s="28">
        <v>0</v>
      </c>
      <c r="E15" s="4"/>
      <c r="F15" s="15" t="s">
        <v>1</v>
      </c>
      <c r="G15" s="3"/>
    </row>
    <row r="16" spans="2:7" x14ac:dyDescent="0.25">
      <c r="B16" s="8"/>
      <c r="C16" s="24" t="str">
        <f>CONCATENATE("Yield per year (assumes compounding ",TEXT(D12,"#")," times per year)")</f>
        <v>Yield per year (assumes compounding 1 times per year)</v>
      </c>
      <c r="D16" s="28">
        <v>0.06</v>
      </c>
      <c r="E16" s="4"/>
      <c r="F16" s="15" t="s">
        <v>1</v>
      </c>
      <c r="G16" s="3"/>
    </row>
    <row r="17" spans="2:7" x14ac:dyDescent="0.25">
      <c r="B17" s="8"/>
      <c r="C17" s="4"/>
      <c r="D17" s="4"/>
      <c r="E17" s="4"/>
      <c r="F17" s="15"/>
    </row>
    <row r="18" spans="2:7" ht="19.5" thickBot="1" x14ac:dyDescent="0.35">
      <c r="B18" s="8"/>
      <c r="C18" s="4"/>
      <c r="D18" s="32" t="s">
        <v>2</v>
      </c>
      <c r="E18" s="4"/>
      <c r="F18" s="15"/>
    </row>
    <row r="19" spans="2:7" ht="15.75" thickBot="1" x14ac:dyDescent="0.3">
      <c r="B19" s="8"/>
      <c r="C19" s="18" t="s">
        <v>8</v>
      </c>
      <c r="D19" s="20">
        <f>IF(ISBLANK(D10),"perpetual or not?",IF(ISBLANK(D13),"payments at end or start?",IF(D10="yes",IF(D13="end",D14*D12/(D16-D15),(1+D16/D12)*D14*D12/(D16-D15)),IF(D13="end",D14*D12/(D16-D15)*(1-(1+D15/D12)^(D11*D12)/(1+D16/D12)^(D11*D12)),(1+D16/D12)*D14*D12/(D16-D15)*(1-(1+D15/D12)^(D11*D12)/(1+D16/D12)^(D11*D12))))))</f>
        <v>36800.435257073514</v>
      </c>
      <c r="E19" s="4"/>
      <c r="F19" s="15"/>
    </row>
    <row r="20" spans="2:7" x14ac:dyDescent="0.25">
      <c r="B20" s="8"/>
      <c r="C20" s="4"/>
      <c r="D20" s="4"/>
      <c r="E20" s="4"/>
      <c r="F20" s="15"/>
    </row>
    <row r="21" spans="2:7" ht="15.75" thickBot="1" x14ac:dyDescent="0.3">
      <c r="B21" s="11"/>
      <c r="C21" s="13" t="s">
        <v>3</v>
      </c>
      <c r="D21" s="13"/>
      <c r="E21" s="13"/>
      <c r="F21" s="29"/>
    </row>
    <row r="22" spans="2:7" ht="15.75" thickBot="1" x14ac:dyDescent="0.3"/>
    <row r="23" spans="2:7" ht="21" x14ac:dyDescent="0.35">
      <c r="B23" s="5"/>
      <c r="C23" s="14" t="s">
        <v>4</v>
      </c>
      <c r="D23" s="6"/>
      <c r="E23" s="6"/>
      <c r="F23" s="7"/>
      <c r="G23" s="36" t="s">
        <v>24</v>
      </c>
    </row>
    <row r="24" spans="2:7" ht="21" x14ac:dyDescent="0.35">
      <c r="B24" s="8"/>
      <c r="C24" s="9" t="s">
        <v>16</v>
      </c>
      <c r="D24" s="4"/>
      <c r="E24" s="4"/>
      <c r="F24" s="10"/>
      <c r="G24" s="40" t="s">
        <v>25</v>
      </c>
    </row>
    <row r="25" spans="2:7" x14ac:dyDescent="0.25">
      <c r="B25" s="8"/>
      <c r="C25" s="4"/>
      <c r="D25" s="4"/>
      <c r="E25" s="4"/>
      <c r="F25" s="10"/>
      <c r="G25" s="41"/>
    </row>
    <row r="26" spans="2:7" ht="18.75" x14ac:dyDescent="0.3">
      <c r="B26" s="8"/>
      <c r="C26" s="4"/>
      <c r="D26" s="32" t="s">
        <v>0</v>
      </c>
      <c r="E26" s="4"/>
      <c r="F26" s="10"/>
      <c r="G26" s="41"/>
    </row>
    <row r="27" spans="2:7" ht="15.75" thickBot="1" x14ac:dyDescent="0.3">
      <c r="B27" s="8"/>
      <c r="C27" s="24" t="s">
        <v>12</v>
      </c>
      <c r="D27" s="25" t="s">
        <v>13</v>
      </c>
      <c r="E27" s="4"/>
      <c r="F27" s="15" t="s">
        <v>19</v>
      </c>
      <c r="G27" s="42"/>
    </row>
    <row r="28" spans="2:7" x14ac:dyDescent="0.25">
      <c r="B28" s="8"/>
      <c r="C28" s="24" t="s">
        <v>7</v>
      </c>
      <c r="D28" s="26">
        <v>25</v>
      </c>
      <c r="E28" s="4"/>
      <c r="F28" s="19" t="s">
        <v>11</v>
      </c>
    </row>
    <row r="29" spans="2:7" x14ac:dyDescent="0.25">
      <c r="B29" s="8"/>
      <c r="C29" s="24" t="s">
        <v>5</v>
      </c>
      <c r="D29" s="26">
        <v>1</v>
      </c>
      <c r="E29" s="4"/>
      <c r="F29" s="15" t="s">
        <v>6</v>
      </c>
    </row>
    <row r="30" spans="2:7" x14ac:dyDescent="0.25">
      <c r="B30" s="8"/>
      <c r="C30" s="24" t="s">
        <v>10</v>
      </c>
      <c r="D30" s="25" t="s">
        <v>14</v>
      </c>
      <c r="E30" s="4"/>
      <c r="F30" s="15" t="s">
        <v>20</v>
      </c>
    </row>
    <row r="31" spans="2:7" x14ac:dyDescent="0.25">
      <c r="B31" s="8"/>
      <c r="C31" s="24" t="str">
        <f>CONCATENATE("Growth rate per year of the payments (assumes compounding ",TEXT(D28,"#")," times per year)")</f>
        <v>Growth rate per year of the payments (assumes compounding 25 times per year)</v>
      </c>
      <c r="D31" s="28">
        <v>0.04</v>
      </c>
      <c r="E31" s="4"/>
      <c r="F31" s="10"/>
    </row>
    <row r="32" spans="2:7" x14ac:dyDescent="0.25">
      <c r="B32" s="8"/>
      <c r="C32" s="24" t="str">
        <f>CONCATENATE("Yield per year (assumes compounding ",TEXT(D28,"#")," times per year)")</f>
        <v>Yield per year (assumes compounding 25 times per year)</v>
      </c>
      <c r="D32" s="28">
        <v>0</v>
      </c>
      <c r="E32" s="4"/>
      <c r="F32" s="15" t="s">
        <v>1</v>
      </c>
    </row>
    <row r="33" spans="2:7" x14ac:dyDescent="0.25">
      <c r="B33" s="8"/>
      <c r="C33" s="24" t="s">
        <v>8</v>
      </c>
      <c r="D33" s="27">
        <v>250000</v>
      </c>
      <c r="E33" s="4"/>
      <c r="F33" s="15" t="s">
        <v>1</v>
      </c>
    </row>
    <row r="34" spans="2:7" s="3" customFormat="1" x14ac:dyDescent="0.25">
      <c r="B34" s="8"/>
      <c r="C34" s="4"/>
      <c r="D34" s="4"/>
      <c r="E34" s="4"/>
      <c r="F34" s="15"/>
    </row>
    <row r="35" spans="2:7" ht="19.5" thickBot="1" x14ac:dyDescent="0.35">
      <c r="B35" s="8"/>
      <c r="C35" s="4"/>
      <c r="D35" s="32" t="s">
        <v>2</v>
      </c>
      <c r="E35" s="4"/>
      <c r="F35" s="15"/>
      <c r="G35" s="34"/>
    </row>
    <row r="36" spans="2:7" x14ac:dyDescent="0.25">
      <c r="B36" s="8"/>
      <c r="C36" s="16" t="s">
        <v>17</v>
      </c>
      <c r="D36" s="21">
        <f>IF(ISBLANK(D27),"perpetual or not?",IF(ISBLANK(D30),"payments at end or start?",IF(D27="yes",IF(D30="end",D33*(D32-D31)/D29,D33*(D32-D31)/D29/(1+D32/D29)),IF(D30="end",D33*((D32-D31)/D29)/(1-(1+D31/D29)^(D28*D29)/(1+D32/D29)^(D28*D29)),D33*((D32-D31)/D29)/(1-(1+D31/D29)^(D28*D29)/(1+D32/D29)^(D28*D29))/(1+D32/D29)))))</f>
        <v>6002.9906966136414</v>
      </c>
      <c r="E36" s="4"/>
      <c r="F36" s="15"/>
      <c r="G36" s="35"/>
    </row>
    <row r="37" spans="2:7" s="3" customFormat="1" ht="15.75" thickBot="1" x14ac:dyDescent="0.3">
      <c r="B37" s="8"/>
      <c r="C37" s="17" t="s">
        <v>18</v>
      </c>
      <c r="D37" s="22">
        <f>D36*(1+D31/D29)</f>
        <v>6243.1103244781871</v>
      </c>
      <c r="E37" s="4"/>
      <c r="F37" s="15"/>
      <c r="G37" s="35"/>
    </row>
    <row r="38" spans="2:7" s="3" customFormat="1" x14ac:dyDescent="0.25">
      <c r="B38" s="8"/>
      <c r="C38" s="4"/>
      <c r="D38" s="4"/>
      <c r="E38" s="4"/>
      <c r="F38" s="15"/>
      <c r="G38" s="35"/>
    </row>
    <row r="39" spans="2:7" s="3" customFormat="1" ht="15.75" thickBot="1" x14ac:dyDescent="0.3">
      <c r="B39" s="11"/>
      <c r="C39" s="13" t="s">
        <v>3</v>
      </c>
      <c r="D39" s="13"/>
      <c r="E39" s="12"/>
      <c r="F39" s="29"/>
      <c r="G39" s="35"/>
    </row>
    <row r="40" spans="2:7" ht="15.75" thickBot="1" x14ac:dyDescent="0.3"/>
    <row r="41" spans="2:7" x14ac:dyDescent="0.25">
      <c r="G41" s="30" t="s">
        <v>23</v>
      </c>
    </row>
    <row r="42" spans="2:7" x14ac:dyDescent="0.25">
      <c r="G42" s="23" t="s">
        <v>13</v>
      </c>
    </row>
    <row r="43" spans="2:7" x14ac:dyDescent="0.25">
      <c r="G43" s="23" t="s">
        <v>21</v>
      </c>
    </row>
    <row r="44" spans="2:7" x14ac:dyDescent="0.25">
      <c r="G44" s="23" t="s">
        <v>14</v>
      </c>
    </row>
    <row r="45" spans="2:7" ht="15.75" thickBot="1" x14ac:dyDescent="0.3">
      <c r="G45" s="31" t="s">
        <v>22</v>
      </c>
    </row>
  </sheetData>
  <sheetProtection sheet="1" objects="1" scenarios="1" selectLockedCells="1"/>
  <mergeCells count="3">
    <mergeCell ref="G7:G10"/>
    <mergeCell ref="G24:G27"/>
    <mergeCell ref="B1:F4"/>
  </mergeCells>
  <dataValidations count="6">
    <dataValidation type="custom" allowBlank="1" showInputMessage="1" showErrorMessage="1" errorTitle="Is this a perpetual?" error="With a perpetual annuity, the yield must be higher than the growth rate." sqref="D16">
      <formula1>IF(AND(D10="yes",D16&lt;=D15),FALSE,TRUE)</formula1>
    </dataValidation>
    <dataValidation type="custom" allowBlank="1" showInputMessage="1" showErrorMessage="1" errorTitle="Is this a perpetual?" error="With a perpetual annuity, the yield must be higher than the growth rate." sqref="D32">
      <formula1>IF(AND(D27="yes",D32&lt;=D31),FALSE,TRUE)</formula1>
    </dataValidation>
    <dataValidation type="list" showInputMessage="1" showErrorMessage="1" errorTitle="Perpetual?" error="You must choose 'yes' or 'no'" sqref="D10">
      <formula1>G42:G43</formula1>
    </dataValidation>
    <dataValidation type="list" showInputMessage="1" showErrorMessage="1" errorTitle="Timing of cashflow" error="You must choose 'start' or 'end'_x000a_" sqref="D13">
      <formula1>G44:G45</formula1>
    </dataValidation>
    <dataValidation type="list" showInputMessage="1" showErrorMessage="1" errorTitle="Perpetual?" error="You must choose 'yes' or 'no'" sqref="D27">
      <formula1>G42:G43</formula1>
    </dataValidation>
    <dataValidation type="list" showInputMessage="1" showErrorMessage="1" errorTitle="Timing of cashflow" error="You must choose 'start' or 'end'_x000a_" sqref="D30">
      <formula1>G44:G45</formula1>
    </dataValidation>
  </dataValidations>
  <hyperlinks>
    <hyperlink ref="C21" r:id="rId1" display="www.markets-international.com"/>
    <hyperlink ref="C39" r:id="rId2" display="www.markets-international.com"/>
  </hyperlinks>
  <printOptions horizontalCentered="1"/>
  <pageMargins left="0" right="0" top="0.74803149606299213" bottom="0.74803149606299213" header="0.31496062992125984" footer="0.31496062992125984"/>
  <pageSetup paperSize="9" scale="53"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dc:creator>
  <cp:lastModifiedBy>Bob</cp:lastModifiedBy>
  <cp:lastPrinted>2011-12-02T11:30:20Z</cp:lastPrinted>
  <dcterms:created xsi:type="dcterms:W3CDTF">2011-01-13T14:26:35Z</dcterms:created>
  <dcterms:modified xsi:type="dcterms:W3CDTF">2011-12-02T11:31:00Z</dcterms:modified>
</cp:coreProperties>
</file>